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f.sharepoint.com/sites/DOG/OK_NY/OK24/3 - Stat/OK for gravermedhjælpere på landsbykirkegårde/4 - Renskrift/Vejledning til overenskomst pr. 1. april 2025/Vagtplaner og normtidberegnere/Normtid/Klar til udgivelse/"/>
    </mc:Choice>
  </mc:AlternateContent>
  <xr:revisionPtr revIDLastSave="205" documentId="8_{BE0281AB-4B95-43EB-928B-A8F936731687}" xr6:coauthVersionLast="47" xr6:coauthVersionMax="47" xr10:uidLastSave="{2B225253-5FCD-4EC4-8C5F-087D957F671B}"/>
  <bookViews>
    <workbookView xWindow="-108" yWindow="-108" windowWidth="23256" windowHeight="12456" xr2:uid="{5BD4ECFF-62C3-4325-B1E8-51C491624C6E}"/>
  </bookViews>
  <sheets>
    <sheet name="Beregning af normtider 20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5" i="1" l="1"/>
  <c r="B75" i="1"/>
  <c r="F63" i="1"/>
  <c r="B63" i="1"/>
  <c r="F51" i="1"/>
  <c r="B51" i="1"/>
  <c r="F39" i="1"/>
  <c r="B39" i="1"/>
  <c r="F27" i="1"/>
  <c r="B27" i="1"/>
  <c r="F15" i="1"/>
  <c r="B19" i="1"/>
  <c r="B15" i="1"/>
  <c r="C18" i="1" s="1"/>
  <c r="F79" i="1"/>
  <c r="F67" i="1"/>
  <c r="F55" i="1"/>
  <c r="F43" i="1"/>
  <c r="F31" i="1"/>
  <c r="F19" i="1"/>
  <c r="B79" i="1"/>
  <c r="B67" i="1"/>
  <c r="B55" i="1"/>
  <c r="B43" i="1"/>
  <c r="B31" i="1"/>
  <c r="G78" i="1" l="1"/>
  <c r="G56" i="1"/>
  <c r="G44" i="1"/>
  <c r="G32" i="1"/>
  <c r="G20" i="1"/>
  <c r="C78" i="1"/>
  <c r="C66" i="1"/>
  <c r="C54" i="1"/>
  <c r="C42" i="1"/>
  <c r="C32" i="1"/>
  <c r="C20" i="1"/>
  <c r="F81" i="1"/>
  <c r="F57" i="1"/>
  <c r="F45" i="1"/>
  <c r="F33" i="1"/>
  <c r="B81" i="1"/>
  <c r="B69" i="1"/>
  <c r="B57" i="1"/>
  <c r="B45" i="1"/>
  <c r="B33" i="1"/>
  <c r="C55" i="1" l="1"/>
  <c r="G67" i="1"/>
  <c r="G68" i="1"/>
  <c r="G42" i="1"/>
  <c r="C80" i="1"/>
  <c r="C30" i="1"/>
  <c r="C44" i="1"/>
  <c r="C56" i="1"/>
  <c r="C68" i="1"/>
  <c r="C67" i="1"/>
  <c r="G80" i="1"/>
  <c r="G66" i="1"/>
  <c r="G54" i="1"/>
  <c r="G30" i="1"/>
  <c r="G31" i="1"/>
  <c r="C43" i="1"/>
  <c r="C31" i="1"/>
  <c r="C19" i="1"/>
  <c r="G79" i="1"/>
  <c r="F69" i="1"/>
  <c r="G55" i="1"/>
  <c r="G43" i="1"/>
  <c r="C79" i="1"/>
  <c r="G18" i="1"/>
  <c r="G19" i="1"/>
  <c r="C69" i="1" l="1"/>
  <c r="C70" i="1" s="1"/>
  <c r="G33" i="1"/>
  <c r="G34" i="1" s="1"/>
  <c r="C81" i="1"/>
  <c r="C82" i="1" s="1"/>
  <c r="C57" i="1"/>
  <c r="C58" i="1" s="1"/>
  <c r="G69" i="1"/>
  <c r="G70" i="1" s="1"/>
  <c r="C45" i="1"/>
  <c r="C46" i="1" s="1"/>
  <c r="G81" i="1"/>
  <c r="G82" i="1" s="1"/>
  <c r="G45" i="1"/>
  <c r="G46" i="1" s="1"/>
  <c r="C33" i="1"/>
  <c r="C34" i="1" s="1"/>
  <c r="G57" i="1"/>
  <c r="G58" i="1" s="1"/>
  <c r="F21" i="1"/>
  <c r="B21" i="1"/>
  <c r="G21" i="1"/>
  <c r="G22" i="1" s="1"/>
  <c r="C21" i="1"/>
  <c r="C22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<sst xmlns="http://schemas.openxmlformats.org/spreadsheetml/2006/main" count="133" uniqueCount="56">
  <si>
    <t>Ugentlig arbejdstid i ansættelsesbrev</t>
  </si>
  <si>
    <t>timer pr. uge</t>
  </si>
  <si>
    <t>Dage</t>
  </si>
  <si>
    <t>Normtimer</t>
  </si>
  <si>
    <t>Kalenderdage</t>
  </si>
  <si>
    <t xml:space="preserve">Fridage </t>
  </si>
  <si>
    <t xml:space="preserve">Søgnehelligdage </t>
  </si>
  <si>
    <t>Normtimer for januar 2025</t>
  </si>
  <si>
    <t>Normtimer for juli 2025</t>
  </si>
  <si>
    <t>Normtimer for februar 2025</t>
  </si>
  <si>
    <t>Normtimer for august 2025</t>
  </si>
  <si>
    <t>Normtimer for marts 2025</t>
  </si>
  <si>
    <t>Normtimer for september 2025</t>
  </si>
  <si>
    <t>Normtimer for april 2025</t>
  </si>
  <si>
    <t>Normtimer for oktober 2025</t>
  </si>
  <si>
    <t>Normtimer for maj 2025</t>
  </si>
  <si>
    <t>Normtimer for november 2025</t>
  </si>
  <si>
    <t>Normtimer for juni 2025</t>
  </si>
  <si>
    <t>Normtimer for december 2025</t>
  </si>
  <si>
    <t>Gennemsnitlig daglig arbejdstid</t>
  </si>
  <si>
    <t>timer pr. dag</t>
  </si>
  <si>
    <t>Vælg antal arbejdsdag pr. arbejdsuge</t>
  </si>
  <si>
    <t>arbejdsdage</t>
  </si>
  <si>
    <t>Afrundet normtimer for juli 2025</t>
  </si>
  <si>
    <t>Afrundet normtimer for januar 2025</t>
  </si>
  <si>
    <t>Afrundet normtimer for februar 2025</t>
  </si>
  <si>
    <t>Afrundet normtimer for august 2025</t>
  </si>
  <si>
    <t>Afrundet normtimer for marts 2025</t>
  </si>
  <si>
    <t>Afrundet normtimer for september 2025</t>
  </si>
  <si>
    <t>Afrundet normtimer for april 2025</t>
  </si>
  <si>
    <t>Afrundet normtimer for oktober 2025</t>
  </si>
  <si>
    <t>Afrundet normtimer for maj 2025</t>
  </si>
  <si>
    <t>Afrundet normtimer for juni 2025</t>
  </si>
  <si>
    <t>Afrundet normtimer for november 2025</t>
  </si>
  <si>
    <t>Afrundet normtimer for december 2025</t>
  </si>
  <si>
    <t>Arbejdsplads</t>
  </si>
  <si>
    <t>Medarbejderens navn:</t>
  </si>
  <si>
    <t>Normperiode: 1. januar 2025 - 31. januar 2025</t>
  </si>
  <si>
    <t>Normperiode: 1. april 2025 - 30. april 2025</t>
  </si>
  <si>
    <t>Normperiode: 1. maj 2025 - 31. maj 2025</t>
  </si>
  <si>
    <t>Normperiode: 1. juni 2025 - 30. juni 2025</t>
  </si>
  <si>
    <t>Normperiode: 1. juli 2025 - 31. juli 2025</t>
  </si>
  <si>
    <t>Normperiode: 1. august 2025 - 31. august 2025</t>
  </si>
  <si>
    <t>Normperiode: 1. september 2025 - 30. september 2025</t>
  </si>
  <si>
    <t>Normperiode: 1. november 2025 - 30. november 2025</t>
  </si>
  <si>
    <t>Normperiode: 1. december 2025 - 31. december 2025</t>
  </si>
  <si>
    <t>Medarbejdernummer</t>
  </si>
  <si>
    <t>Udleveret til medarbejderen:</t>
  </si>
  <si>
    <t>Normperiode: 1. oktober 2025 - 31. oktober 2025</t>
  </si>
  <si>
    <t>Dato:</t>
  </si>
  <si>
    <t>Underskrift:</t>
  </si>
  <si>
    <t>Vælg 5 dages uge eller 6 dages uge</t>
  </si>
  <si>
    <t>Indtast den ugentlige arbejdstid</t>
  </si>
  <si>
    <t>2025 - Beregning af normtimer pr. måned for gravermedhjælpere ansat på landsbykirkegårde iht. Overenskomstens § 17</t>
  </si>
  <si>
    <t>Normperiode: 1. februar 2025 - 28. februar 2025</t>
  </si>
  <si>
    <t>Normperiode: 1. marts 2025 - 31. marts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</si>
</sst>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1"/>
      <color theme="1"/>
      <name val="Verdan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b/>
      <i/>
      <sz val="10"/>
      <color rgb="FFC00000"/>
      <name val="Verdana"/>
      <family val="2"/>
    </font>
    <font>
      <sz val="28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4" fontId="2" fillId="2" borderId="3" xfId="0" applyNumberFormat="1" applyFont="1" applyFill="1" applyBorder="1" applyProtection="1">
      <protection locked="0"/>
    </xf>
    <xf numFmtId="0" fontId="2" fillId="2" borderId="3" xfId="0" applyFont="1" applyFill="1" applyBorder="1" applyAlignment="1" applyProtection="1">
      <alignment horizontal="right"/>
      <protection locked="0"/>
    </xf>
    <xf numFmtId="0" fontId="2" fillId="2" borderId="2" xfId="0" applyFont="1" applyFill="1" applyBorder="1" applyProtection="1">
      <protection locked="0"/>
    </xf>
    <xf numFmtId="0" fontId="3" fillId="0" borderId="0" xfId="0" applyFont="1"/>
    <xf numFmtId="0" fontId="2" fillId="0" borderId="0" xfId="0" applyFont="1"/>
    <xf numFmtId="0" fontId="2" fillId="2" borderId="4" xfId="0" applyFont="1" applyFill="1" applyBorder="1"/>
    <xf numFmtId="0" fontId="4" fillId="2" borderId="5" xfId="0" applyFont="1" applyFill="1" applyBorder="1"/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/>
    <xf numFmtId="0" fontId="2" fillId="0" borderId="3" xfId="0" applyFont="1" applyBorder="1"/>
    <xf numFmtId="0" fontId="2" fillId="0" borderId="2" xfId="0" applyFont="1" applyBorder="1"/>
    <xf numFmtId="4" fontId="2" fillId="0" borderId="3" xfId="0" applyNumberFormat="1" applyFont="1" applyBorder="1"/>
    <xf numFmtId="0" fontId="0" fillId="0" borderId="5" xfId="0" applyBorder="1"/>
    <xf numFmtId="49" fontId="2" fillId="0" borderId="0" xfId="0" applyNumberFormat="1" applyFont="1"/>
    <xf numFmtId="4" fontId="2" fillId="0" borderId="6" xfId="0" applyNumberFormat="1" applyFont="1" applyBorder="1" applyAlignment="1">
      <alignment horizontal="center"/>
    </xf>
    <xf numFmtId="0" fontId="2" fillId="0" borderId="6" xfId="0" applyFont="1" applyBorder="1" applyAlignment="1">
      <alignment horizontal="right"/>
    </xf>
    <xf numFmtId="17" fontId="2" fillId="0" borderId="0" xfId="0" applyNumberFormat="1" applyFont="1"/>
    <xf numFmtId="0" fontId="1" fillId="0" borderId="2" xfId="0" applyFont="1" applyBorder="1"/>
    <xf numFmtId="4" fontId="1" fillId="0" borderId="3" xfId="0" applyNumberFormat="1" applyFont="1" applyBorder="1"/>
    <xf numFmtId="4" fontId="0" fillId="0" borderId="3" xfId="0" applyNumberFormat="1" applyBorder="1"/>
    <xf numFmtId="0" fontId="2" fillId="3" borderId="2" xfId="0" applyFont="1" applyFill="1" applyBorder="1"/>
    <xf numFmtId="0" fontId="2" fillId="3" borderId="5" xfId="0" applyFont="1" applyFill="1" applyBorder="1"/>
    <xf numFmtId="4" fontId="2" fillId="3" borderId="3" xfId="0" applyNumberFormat="1" applyFont="1" applyFill="1" applyBorder="1"/>
    <xf numFmtId="4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2" fillId="0" borderId="5" xfId="0" applyFont="1" applyBorder="1"/>
    <xf numFmtId="0" fontId="2" fillId="0" borderId="4" xfId="0" applyFont="1" applyBorder="1"/>
    <xf numFmtId="4" fontId="2" fillId="0" borderId="2" xfId="0" applyNumberFormat="1" applyFont="1" applyBorder="1"/>
    <xf numFmtId="0" fontId="1" fillId="0" borderId="1" xfId="0" applyFont="1" applyBorder="1"/>
    <xf numFmtId="0" fontId="2" fillId="0" borderId="0" xfId="0" applyFont="1" applyAlignment="1">
      <alignment vertical="center"/>
    </xf>
    <xf numFmtId="0" fontId="0" fillId="2" borderId="4" xfId="0" applyFill="1" applyBorder="1"/>
    <xf numFmtId="0" fontId="0" fillId="2" borderId="5" xfId="0" applyFill="1" applyBorder="1"/>
    <xf numFmtId="0" fontId="0" fillId="2" borderId="2" xfId="0" applyFill="1" applyBorder="1" applyProtection="1">
      <protection locked="0"/>
    </xf>
    <xf numFmtId="0" fontId="6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614F8-98C9-41A6-950F-D1B699E154A6}">
  <sheetPr>
    <pageSetUpPr fitToPage="1"/>
  </sheetPr>
  <dimension ref="A1:L90"/>
  <sheetViews>
    <sheetView tabSelected="1" zoomScale="70" zoomScaleNormal="70" workbookViewId="0">
      <selection activeCell="E70" sqref="E70"/>
    </sheetView>
  </sheetViews>
  <sheetFormatPr defaultRowHeight="12.6" x14ac:dyDescent="0.2"/>
  <cols>
    <col min="1" max="1" width="35.08984375" customWidth="1"/>
    <col min="2" max="2" width="13.6328125" customWidth="1"/>
    <col min="3" max="3" width="16.6328125" customWidth="1"/>
    <col min="4" max="4" width="3.7265625" customWidth="1"/>
    <col min="5" max="5" width="35.08984375" customWidth="1"/>
    <col min="6" max="6" width="13.6328125" customWidth="1"/>
    <col min="7" max="7" width="12.81640625" customWidth="1"/>
    <col min="8" max="8" width="11.36328125" customWidth="1"/>
    <col min="9" max="9" width="6.36328125" customWidth="1"/>
    <col min="11" max="11" width="9" customWidth="1"/>
    <col min="12" max="12" width="9" hidden="1" customWidth="1"/>
  </cols>
  <sheetData>
    <row r="1" spans="1:12" ht="13.8" x14ac:dyDescent="0.25">
      <c r="A1" s="4" t="s">
        <v>53</v>
      </c>
      <c r="E1" s="4"/>
    </row>
    <row r="2" spans="1:12" ht="13.8" x14ac:dyDescent="0.25">
      <c r="A2" s="4"/>
      <c r="E2" s="4"/>
    </row>
    <row r="3" spans="1:12" ht="13.8" x14ac:dyDescent="0.25">
      <c r="A3" s="4"/>
      <c r="E3" s="4"/>
    </row>
    <row r="4" spans="1:12" x14ac:dyDescent="0.2">
      <c r="A4" s="5" t="s">
        <v>35</v>
      </c>
      <c r="B4" s="3"/>
      <c r="C4" s="6"/>
      <c r="D4" s="6"/>
      <c r="E4" s="7"/>
    </row>
    <row r="5" spans="1:12" ht="6.75" customHeight="1" x14ac:dyDescent="0.2">
      <c r="A5" s="5"/>
      <c r="B5" s="8"/>
      <c r="C5" s="9"/>
      <c r="D5" s="9"/>
      <c r="E5" s="9"/>
    </row>
    <row r="6" spans="1:12" x14ac:dyDescent="0.2">
      <c r="A6" s="5" t="s">
        <v>36</v>
      </c>
      <c r="B6" s="3"/>
      <c r="C6" s="6"/>
      <c r="D6" s="6"/>
      <c r="E6" s="7"/>
    </row>
    <row r="7" spans="1:12" x14ac:dyDescent="0.2">
      <c r="A7" s="5" t="s">
        <v>46</v>
      </c>
      <c r="B7" s="3"/>
      <c r="C7" s="6"/>
      <c r="D7" s="6"/>
      <c r="E7" s="7"/>
    </row>
    <row r="8" spans="1:12" x14ac:dyDescent="0.2">
      <c r="A8" s="5"/>
      <c r="B8" s="5"/>
      <c r="C8" s="5"/>
      <c r="D8" s="5"/>
      <c r="E8" s="10"/>
    </row>
    <row r="9" spans="1:12" x14ac:dyDescent="0.2">
      <c r="L9" s="5">
        <v>5</v>
      </c>
    </row>
    <row r="10" spans="1:12" x14ac:dyDescent="0.2">
      <c r="A10" s="11" t="s">
        <v>21</v>
      </c>
      <c r="B10" s="2"/>
      <c r="C10" s="11" t="s">
        <v>22</v>
      </c>
      <c r="D10" s="35" t="s">
        <v>51</v>
      </c>
      <c r="L10" s="5">
        <v>6</v>
      </c>
    </row>
    <row r="11" spans="1:12" x14ac:dyDescent="0.2">
      <c r="A11" s="12" t="s">
        <v>0</v>
      </c>
      <c r="B11" s="1"/>
      <c r="C11" s="13" t="s">
        <v>1</v>
      </c>
      <c r="D11" s="35" t="s">
        <v>52</v>
      </c>
      <c r="L11" s="5"/>
    </row>
    <row r="12" spans="1:12" x14ac:dyDescent="0.2">
      <c r="L12" s="5"/>
    </row>
    <row r="13" spans="1:12" x14ac:dyDescent="0.2">
      <c r="A13" s="11" t="s">
        <v>37</v>
      </c>
      <c r="B13" s="12"/>
      <c r="C13" s="14"/>
      <c r="E13" s="11" t="s">
        <v>41</v>
      </c>
      <c r="F13" s="12"/>
      <c r="G13" s="14"/>
    </row>
    <row r="14" spans="1:12" x14ac:dyDescent="0.2">
      <c r="A14" s="5"/>
      <c r="B14" s="5"/>
      <c r="E14" s="5"/>
      <c r="F14" s="5"/>
    </row>
    <row r="15" spans="1:12" x14ac:dyDescent="0.2">
      <c r="A15" s="12" t="s">
        <v>19</v>
      </c>
      <c r="B15" s="13">
        <f>IF($B$10&gt;0,B11/$B$10,0)</f>
        <v>0</v>
      </c>
      <c r="C15" s="13" t="s">
        <v>20</v>
      </c>
      <c r="E15" s="12" t="s">
        <v>19</v>
      </c>
      <c r="F15" s="13">
        <f>IF(B10&gt;0,B11/B10,0)</f>
        <v>0</v>
      </c>
      <c r="G15" s="13" t="s">
        <v>20</v>
      </c>
    </row>
    <row r="16" spans="1:12" x14ac:dyDescent="0.2">
      <c r="A16" s="5"/>
      <c r="E16" s="5"/>
    </row>
    <row r="17" spans="1:7" x14ac:dyDescent="0.2">
      <c r="A17" s="15"/>
      <c r="B17" s="16" t="s">
        <v>2</v>
      </c>
      <c r="C17" s="17" t="s">
        <v>3</v>
      </c>
      <c r="E17" s="18"/>
      <c r="F17" s="16" t="s">
        <v>2</v>
      </c>
      <c r="G17" s="17" t="s">
        <v>3</v>
      </c>
    </row>
    <row r="18" spans="1:7" x14ac:dyDescent="0.2">
      <c r="A18" s="19" t="s">
        <v>4</v>
      </c>
      <c r="B18" s="20">
        <v>31</v>
      </c>
      <c r="C18" s="21">
        <f>B18*(B15)</f>
        <v>0</v>
      </c>
      <c r="E18" s="19" t="s">
        <v>4</v>
      </c>
      <c r="F18" s="20">
        <v>31</v>
      </c>
      <c r="G18" s="21">
        <f>F18*(F15)</f>
        <v>0</v>
      </c>
    </row>
    <row r="19" spans="1:7" x14ac:dyDescent="0.2">
      <c r="A19" s="19" t="s">
        <v>5</v>
      </c>
      <c r="B19" s="20">
        <f>IF($B$10=0,0,IF($B$10=5,8,IF($B$10=6,4)))</f>
        <v>0</v>
      </c>
      <c r="C19" s="21">
        <f>-B19*B15</f>
        <v>0</v>
      </c>
      <c r="E19" s="19" t="s">
        <v>5</v>
      </c>
      <c r="F19" s="20">
        <f>IF(B10=0,0,IF(B10=5,8,IF(B10=6,4)))</f>
        <v>0</v>
      </c>
      <c r="G19" s="21">
        <f>-F19*F15</f>
        <v>0</v>
      </c>
    </row>
    <row r="20" spans="1:7" x14ac:dyDescent="0.2">
      <c r="A20" s="19" t="s">
        <v>6</v>
      </c>
      <c r="B20" s="20">
        <v>1</v>
      </c>
      <c r="C20" s="21">
        <f>-B20*B15</f>
        <v>0</v>
      </c>
      <c r="E20" s="19" t="s">
        <v>6</v>
      </c>
      <c r="F20" s="20">
        <v>0</v>
      </c>
      <c r="G20" s="21">
        <f>-F20*F15</f>
        <v>0</v>
      </c>
    </row>
    <row r="21" spans="1:7" x14ac:dyDescent="0.2">
      <c r="A21" s="12" t="s">
        <v>7</v>
      </c>
      <c r="B21" s="13">
        <f>B18-B19-B20</f>
        <v>30</v>
      </c>
      <c r="C21" s="13">
        <f>SUM(C18:C20)</f>
        <v>0</v>
      </c>
      <c r="E21" s="12" t="s">
        <v>8</v>
      </c>
      <c r="F21" s="13">
        <f>F18-F19-F20</f>
        <v>31</v>
      </c>
      <c r="G21" s="13">
        <f>SUM(G18:G20)</f>
        <v>0</v>
      </c>
    </row>
    <row r="22" spans="1:7" x14ac:dyDescent="0.2">
      <c r="A22" s="22" t="s">
        <v>24</v>
      </c>
      <c r="B22" s="23"/>
      <c r="C22" s="24">
        <f>CEILING(C21,0.5)</f>
        <v>0</v>
      </c>
      <c r="E22" s="22" t="s">
        <v>23</v>
      </c>
      <c r="F22" s="23"/>
      <c r="G22" s="24">
        <f>CEILING(G21,0.5)</f>
        <v>0</v>
      </c>
    </row>
    <row r="25" spans="1:7" x14ac:dyDescent="0.2">
      <c r="A25" s="11" t="s">
        <v>54</v>
      </c>
      <c r="B25" s="12"/>
      <c r="C25" s="14"/>
      <c r="E25" s="11" t="s">
        <v>42</v>
      </c>
      <c r="F25" s="12"/>
      <c r="G25" s="14"/>
    </row>
    <row r="26" spans="1:7" x14ac:dyDescent="0.2">
      <c r="A26" s="5"/>
    </row>
    <row r="27" spans="1:7" x14ac:dyDescent="0.2">
      <c r="A27" s="12" t="s">
        <v>19</v>
      </c>
      <c r="B27" s="13">
        <f>IF($B$10&gt;0,B11/$B$10,0)</f>
        <v>0</v>
      </c>
      <c r="C27" s="13" t="s">
        <v>20</v>
      </c>
      <c r="E27" s="12" t="s">
        <v>19</v>
      </c>
      <c r="F27" s="13">
        <f>IF(B10&gt;0,B11/B10,0)</f>
        <v>0</v>
      </c>
      <c r="G27" s="13" t="s">
        <v>20</v>
      </c>
    </row>
    <row r="29" spans="1:7" x14ac:dyDescent="0.2">
      <c r="A29" s="15"/>
      <c r="B29" s="16" t="s">
        <v>2</v>
      </c>
      <c r="C29" s="17" t="s">
        <v>3</v>
      </c>
      <c r="E29" s="18"/>
      <c r="F29" s="16" t="s">
        <v>2</v>
      </c>
      <c r="G29" s="17" t="s">
        <v>3</v>
      </c>
    </row>
    <row r="30" spans="1:7" x14ac:dyDescent="0.2">
      <c r="A30" s="19" t="s">
        <v>4</v>
      </c>
      <c r="B30" s="20">
        <v>28</v>
      </c>
      <c r="C30" s="21">
        <f>B30*(B27)</f>
        <v>0</v>
      </c>
      <c r="E30" s="19" t="s">
        <v>4</v>
      </c>
      <c r="F30" s="20">
        <v>31</v>
      </c>
      <c r="G30" s="21">
        <f>F30*(F27)</f>
        <v>0</v>
      </c>
    </row>
    <row r="31" spans="1:7" x14ac:dyDescent="0.2">
      <c r="A31" s="19" t="s">
        <v>5</v>
      </c>
      <c r="B31" s="20">
        <f>IF(B10=0,0,IF(B10=5,8,IF(B10=6,4)))</f>
        <v>0</v>
      </c>
      <c r="C31" s="21">
        <f>-B31*B27</f>
        <v>0</v>
      </c>
      <c r="E31" s="19" t="s">
        <v>5</v>
      </c>
      <c r="F31" s="20">
        <f>IF(B10=0,0,IF(B10=5,10,IF(B10=6,5)))</f>
        <v>0</v>
      </c>
      <c r="G31" s="21">
        <f>-F31*F27</f>
        <v>0</v>
      </c>
    </row>
    <row r="32" spans="1:7" x14ac:dyDescent="0.2">
      <c r="A32" s="19" t="s">
        <v>6</v>
      </c>
      <c r="B32" s="20">
        <v>0</v>
      </c>
      <c r="C32" s="21">
        <f>-B32*B27</f>
        <v>0</v>
      </c>
      <c r="E32" s="19" t="s">
        <v>6</v>
      </c>
      <c r="F32" s="20">
        <v>0</v>
      </c>
      <c r="G32" s="21">
        <f>-F32*F27</f>
        <v>0</v>
      </c>
    </row>
    <row r="33" spans="1:7" x14ac:dyDescent="0.2">
      <c r="A33" s="12" t="s">
        <v>9</v>
      </c>
      <c r="B33" s="13">
        <f>B30-B31-B32</f>
        <v>28</v>
      </c>
      <c r="C33" s="13">
        <f>SUM(C30:C32)</f>
        <v>0</v>
      </c>
      <c r="E33" s="12" t="s">
        <v>10</v>
      </c>
      <c r="F33" s="13">
        <f>F30-F31-F32</f>
        <v>31</v>
      </c>
      <c r="G33" s="13">
        <f>SUM(G30:G32)</f>
        <v>0</v>
      </c>
    </row>
    <row r="34" spans="1:7" x14ac:dyDescent="0.2">
      <c r="A34" s="22" t="s">
        <v>25</v>
      </c>
      <c r="B34" s="23"/>
      <c r="C34" s="24">
        <f>CEILING(C33,0.5)</f>
        <v>0</v>
      </c>
      <c r="E34" s="22" t="s">
        <v>26</v>
      </c>
      <c r="F34" s="23"/>
      <c r="G34" s="24">
        <f>CEILING(G33,0.5)</f>
        <v>0</v>
      </c>
    </row>
    <row r="37" spans="1:7" x14ac:dyDescent="0.2">
      <c r="A37" s="11" t="s">
        <v>55</v>
      </c>
      <c r="B37" s="12"/>
      <c r="C37" s="14"/>
      <c r="E37" s="11" t="s">
        <v>43</v>
      </c>
      <c r="F37" s="12"/>
      <c r="G37" s="14"/>
    </row>
    <row r="38" spans="1:7" x14ac:dyDescent="0.2">
      <c r="A38" s="5"/>
    </row>
    <row r="39" spans="1:7" x14ac:dyDescent="0.2">
      <c r="A39" s="12" t="s">
        <v>19</v>
      </c>
      <c r="B39" s="13">
        <f>IF(B10&gt;0,B11/B10,0)</f>
        <v>0</v>
      </c>
      <c r="C39" s="13" t="s">
        <v>20</v>
      </c>
      <c r="E39" s="12" t="s">
        <v>19</v>
      </c>
      <c r="F39" s="13">
        <f>IF(B10&gt;0,B11/B10,0)</f>
        <v>0</v>
      </c>
      <c r="G39" s="13" t="s">
        <v>20</v>
      </c>
    </row>
    <row r="41" spans="1:7" x14ac:dyDescent="0.2">
      <c r="A41" s="18"/>
      <c r="B41" s="16" t="s">
        <v>2</v>
      </c>
      <c r="C41" s="17" t="s">
        <v>3</v>
      </c>
      <c r="E41" s="18"/>
      <c r="F41" s="16" t="s">
        <v>2</v>
      </c>
      <c r="G41" s="17" t="s">
        <v>3</v>
      </c>
    </row>
    <row r="42" spans="1:7" x14ac:dyDescent="0.2">
      <c r="A42" s="19" t="s">
        <v>4</v>
      </c>
      <c r="B42" s="20">
        <v>31</v>
      </c>
      <c r="C42" s="21">
        <f>B42*(B39)</f>
        <v>0</v>
      </c>
      <c r="E42" s="19" t="s">
        <v>4</v>
      </c>
      <c r="F42" s="20">
        <v>30</v>
      </c>
      <c r="G42" s="21">
        <f>F42*(F39)</f>
        <v>0</v>
      </c>
    </row>
    <row r="43" spans="1:7" x14ac:dyDescent="0.2">
      <c r="A43" s="19" t="s">
        <v>5</v>
      </c>
      <c r="B43" s="20">
        <f>IF(B10=0,0,IF(B10=5,10,IF(B10=6,5)))</f>
        <v>0</v>
      </c>
      <c r="C43" s="21">
        <f>-B43*B39</f>
        <v>0</v>
      </c>
      <c r="E43" s="19" t="s">
        <v>5</v>
      </c>
      <c r="F43" s="20">
        <f>IF(B10=0,0,IF(B10=5,8,IF(B10=6,4)))</f>
        <v>0</v>
      </c>
      <c r="G43" s="21">
        <f>-F43*F39</f>
        <v>0</v>
      </c>
    </row>
    <row r="44" spans="1:7" x14ac:dyDescent="0.2">
      <c r="A44" s="19" t="s">
        <v>6</v>
      </c>
      <c r="B44" s="20">
        <v>0</v>
      </c>
      <c r="C44" s="21">
        <f>-B44*B39</f>
        <v>0</v>
      </c>
      <c r="E44" s="19" t="s">
        <v>6</v>
      </c>
      <c r="F44" s="20">
        <v>0</v>
      </c>
      <c r="G44" s="21">
        <f>-F44*F39</f>
        <v>0</v>
      </c>
    </row>
    <row r="45" spans="1:7" x14ac:dyDescent="0.2">
      <c r="A45" s="12" t="s">
        <v>11</v>
      </c>
      <c r="B45" s="13">
        <f>B42-B43-B44</f>
        <v>31</v>
      </c>
      <c r="C45" s="13">
        <f>SUM(C42:C44)</f>
        <v>0</v>
      </c>
      <c r="E45" s="12" t="s">
        <v>12</v>
      </c>
      <c r="F45" s="13">
        <f>F42-F43-F44</f>
        <v>30</v>
      </c>
      <c r="G45" s="13">
        <f>SUM(G42:G44)</f>
        <v>0</v>
      </c>
    </row>
    <row r="46" spans="1:7" x14ac:dyDescent="0.2">
      <c r="A46" s="22" t="s">
        <v>27</v>
      </c>
      <c r="B46" s="23"/>
      <c r="C46" s="24">
        <f>CEILING(C45,0.5)</f>
        <v>0</v>
      </c>
      <c r="E46" s="22" t="s">
        <v>28</v>
      </c>
      <c r="F46" s="23"/>
      <c r="G46" s="24">
        <f>CEILING(G45,0.5)</f>
        <v>0</v>
      </c>
    </row>
    <row r="49" spans="1:7" x14ac:dyDescent="0.2">
      <c r="A49" s="11" t="s">
        <v>38</v>
      </c>
      <c r="B49" s="12"/>
      <c r="C49" s="14"/>
      <c r="E49" s="11" t="s">
        <v>48</v>
      </c>
      <c r="F49" s="12"/>
      <c r="G49" s="14"/>
    </row>
    <row r="50" spans="1:7" x14ac:dyDescent="0.2">
      <c r="A50" s="5"/>
    </row>
    <row r="51" spans="1:7" x14ac:dyDescent="0.2">
      <c r="A51" s="12" t="s">
        <v>19</v>
      </c>
      <c r="B51" s="13">
        <f>IF(B10&gt;0,B11/B10,0)</f>
        <v>0</v>
      </c>
      <c r="C51" s="13" t="s">
        <v>20</v>
      </c>
      <c r="E51" s="12" t="s">
        <v>19</v>
      </c>
      <c r="F51" s="13">
        <f>IF(B10&gt;0,B11/B10,0)</f>
        <v>0</v>
      </c>
      <c r="G51" s="13" t="s">
        <v>20</v>
      </c>
    </row>
    <row r="53" spans="1:7" x14ac:dyDescent="0.2">
      <c r="A53" s="18"/>
      <c r="B53" s="16" t="s">
        <v>2</v>
      </c>
      <c r="C53" s="17" t="s">
        <v>3</v>
      </c>
      <c r="E53" s="18"/>
      <c r="F53" s="16" t="s">
        <v>2</v>
      </c>
      <c r="G53" s="17" t="s">
        <v>3</v>
      </c>
    </row>
    <row r="54" spans="1:7" x14ac:dyDescent="0.2">
      <c r="A54" s="19" t="s">
        <v>4</v>
      </c>
      <c r="B54" s="20">
        <v>30</v>
      </c>
      <c r="C54" s="21">
        <f>B54*(B51)</f>
        <v>0</v>
      </c>
      <c r="E54" s="19" t="s">
        <v>4</v>
      </c>
      <c r="F54" s="20">
        <v>31</v>
      </c>
      <c r="G54" s="21">
        <f>F54*(F51)</f>
        <v>0</v>
      </c>
    </row>
    <row r="55" spans="1:7" x14ac:dyDescent="0.2">
      <c r="A55" s="19" t="s">
        <v>5</v>
      </c>
      <c r="B55" s="20">
        <f>IF(B10=0,0,IF(B10=5,8,IF(B10=6,4)))</f>
        <v>0</v>
      </c>
      <c r="C55" s="21">
        <f>-B55*B51</f>
        <v>0</v>
      </c>
      <c r="E55" s="19" t="s">
        <v>5</v>
      </c>
      <c r="F55" s="20">
        <f>IF(B10=0,0,IF(B10=5,8,IF(B10=6,4)))</f>
        <v>0</v>
      </c>
      <c r="G55" s="21">
        <f>-F55*F51</f>
        <v>0</v>
      </c>
    </row>
    <row r="56" spans="1:7" x14ac:dyDescent="0.2">
      <c r="A56" s="19" t="s">
        <v>6</v>
      </c>
      <c r="B56" s="20">
        <v>3</v>
      </c>
      <c r="C56" s="21">
        <f>-B56*B51</f>
        <v>0</v>
      </c>
      <c r="E56" s="19" t="s">
        <v>6</v>
      </c>
      <c r="F56" s="20">
        <v>0</v>
      </c>
      <c r="G56" s="21">
        <f>-F56*F51</f>
        <v>0</v>
      </c>
    </row>
    <row r="57" spans="1:7" x14ac:dyDescent="0.2">
      <c r="A57" s="12" t="s">
        <v>13</v>
      </c>
      <c r="B57" s="13">
        <f>B54-B55-B56</f>
        <v>27</v>
      </c>
      <c r="C57" s="13">
        <f>SUM(C54:C56)</f>
        <v>0</v>
      </c>
      <c r="E57" s="12" t="s">
        <v>14</v>
      </c>
      <c r="F57" s="13">
        <f>F54-F55-F56</f>
        <v>31</v>
      </c>
      <c r="G57" s="13">
        <f>SUM(G54:G56)</f>
        <v>0</v>
      </c>
    </row>
    <row r="58" spans="1:7" x14ac:dyDescent="0.2">
      <c r="A58" s="22" t="s">
        <v>29</v>
      </c>
      <c r="B58" s="23"/>
      <c r="C58" s="24">
        <f>CEILING(C57,0.5)</f>
        <v>0</v>
      </c>
      <c r="E58" s="22" t="s">
        <v>30</v>
      </c>
      <c r="F58" s="23"/>
      <c r="G58" s="24">
        <f>CEILING(G57,0.5)</f>
        <v>0</v>
      </c>
    </row>
    <row r="61" spans="1:7" x14ac:dyDescent="0.2">
      <c r="A61" s="11" t="s">
        <v>39</v>
      </c>
      <c r="B61" s="12"/>
      <c r="C61" s="14"/>
      <c r="E61" s="11" t="s">
        <v>44</v>
      </c>
      <c r="F61" s="12"/>
      <c r="G61" s="14"/>
    </row>
    <row r="62" spans="1:7" x14ac:dyDescent="0.2">
      <c r="A62" s="5"/>
    </row>
    <row r="63" spans="1:7" x14ac:dyDescent="0.2">
      <c r="A63" s="12" t="s">
        <v>19</v>
      </c>
      <c r="B63" s="13">
        <f>IF(B10&gt;0,B11/B10,0)</f>
        <v>0</v>
      </c>
      <c r="C63" s="13" t="s">
        <v>20</v>
      </c>
      <c r="E63" s="12" t="s">
        <v>19</v>
      </c>
      <c r="F63" s="13">
        <f>IF(B10&gt;0,B11/B10,0)</f>
        <v>0</v>
      </c>
      <c r="G63" s="13" t="s">
        <v>20</v>
      </c>
    </row>
    <row r="65" spans="1:7" x14ac:dyDescent="0.2">
      <c r="A65" s="18"/>
      <c r="B65" s="25" t="s">
        <v>2</v>
      </c>
      <c r="C65" s="11" t="s">
        <v>3</v>
      </c>
      <c r="E65" s="18"/>
      <c r="F65" s="25" t="s">
        <v>2</v>
      </c>
      <c r="G65" s="26" t="s">
        <v>3</v>
      </c>
    </row>
    <row r="66" spans="1:7" x14ac:dyDescent="0.2">
      <c r="A66" s="19" t="s">
        <v>4</v>
      </c>
      <c r="B66" s="20">
        <v>31</v>
      </c>
      <c r="C66" s="21">
        <f>B66*(B63)</f>
        <v>0</v>
      </c>
      <c r="E66" s="19" t="s">
        <v>4</v>
      </c>
      <c r="F66" s="20">
        <v>30</v>
      </c>
      <c r="G66" s="21">
        <f>F66*(F63)</f>
        <v>0</v>
      </c>
    </row>
    <row r="67" spans="1:7" x14ac:dyDescent="0.2">
      <c r="A67" s="19" t="s">
        <v>5</v>
      </c>
      <c r="B67" s="20">
        <f>IF(B10=0,0,IF(B10=5,9,IF(B10=6,4)))</f>
        <v>0</v>
      </c>
      <c r="C67" s="21">
        <f>-B67*B63</f>
        <v>0</v>
      </c>
      <c r="E67" s="19" t="s">
        <v>5</v>
      </c>
      <c r="F67" s="20">
        <f>IF(B10=0,0,IF(B10=5,10,IF(B10=6,5)))</f>
        <v>0</v>
      </c>
      <c r="G67" s="21">
        <f>-F67*F63</f>
        <v>0</v>
      </c>
    </row>
    <row r="68" spans="1:7" x14ac:dyDescent="0.2">
      <c r="A68" s="19" t="s">
        <v>6</v>
      </c>
      <c r="B68" s="20">
        <v>1</v>
      </c>
      <c r="C68" s="21">
        <f>-B68*B63</f>
        <v>0</v>
      </c>
      <c r="E68" s="19" t="s">
        <v>6</v>
      </c>
      <c r="F68" s="20">
        <v>0</v>
      </c>
      <c r="G68" s="21">
        <f>-F68*F63</f>
        <v>0</v>
      </c>
    </row>
    <row r="69" spans="1:7" x14ac:dyDescent="0.2">
      <c r="A69" s="12" t="s">
        <v>15</v>
      </c>
      <c r="B69" s="13">
        <f>B66-B67-B68</f>
        <v>30</v>
      </c>
      <c r="C69" s="13">
        <f>SUM(C66:C68)</f>
        <v>0</v>
      </c>
      <c r="E69" s="12" t="s">
        <v>16</v>
      </c>
      <c r="F69" s="13">
        <f>F66-F67-F68</f>
        <v>30</v>
      </c>
      <c r="G69" s="13">
        <f>SUM(G66:G68)</f>
        <v>0</v>
      </c>
    </row>
    <row r="70" spans="1:7" x14ac:dyDescent="0.2">
      <c r="A70" s="22" t="s">
        <v>31</v>
      </c>
      <c r="B70" s="23"/>
      <c r="C70" s="24">
        <f>CEILING(C69,0.5)</f>
        <v>0</v>
      </c>
      <c r="E70" s="22" t="s">
        <v>33</v>
      </c>
      <c r="F70" s="23"/>
      <c r="G70" s="24">
        <f>CEILING(G69,0.5)</f>
        <v>0</v>
      </c>
    </row>
    <row r="73" spans="1:7" x14ac:dyDescent="0.2">
      <c r="A73" s="11" t="s">
        <v>40</v>
      </c>
      <c r="B73" s="12"/>
      <c r="C73" s="14"/>
      <c r="E73" s="11" t="s">
        <v>45</v>
      </c>
      <c r="F73" s="12"/>
      <c r="G73" s="27"/>
    </row>
    <row r="74" spans="1:7" x14ac:dyDescent="0.2">
      <c r="A74" s="5"/>
    </row>
    <row r="75" spans="1:7" x14ac:dyDescent="0.2">
      <c r="A75" s="12" t="s">
        <v>19</v>
      </c>
      <c r="B75" s="13">
        <f>IF(B10&gt;0,B11/B10,0)</f>
        <v>0</v>
      </c>
      <c r="C75" s="13" t="s">
        <v>20</v>
      </c>
      <c r="E75" s="28" t="s">
        <v>19</v>
      </c>
      <c r="F75" s="13">
        <f>IF(B10&gt;0,B11/B10,0)</f>
        <v>0</v>
      </c>
      <c r="G75" s="29" t="s">
        <v>20</v>
      </c>
    </row>
    <row r="77" spans="1:7" x14ac:dyDescent="0.2">
      <c r="A77" s="18"/>
      <c r="B77" s="16" t="s">
        <v>2</v>
      </c>
      <c r="C77" s="17" t="s">
        <v>3</v>
      </c>
      <c r="E77" s="18"/>
      <c r="F77" s="16" t="s">
        <v>2</v>
      </c>
      <c r="G77" s="17" t="s">
        <v>3</v>
      </c>
    </row>
    <row r="78" spans="1:7" x14ac:dyDescent="0.2">
      <c r="A78" s="19" t="s">
        <v>4</v>
      </c>
      <c r="B78" s="20">
        <v>30</v>
      </c>
      <c r="C78" s="21">
        <f>B78*(B75)</f>
        <v>0</v>
      </c>
      <c r="E78" s="19" t="s">
        <v>4</v>
      </c>
      <c r="F78" s="20">
        <v>31</v>
      </c>
      <c r="G78" s="21">
        <f>F78*(F75)</f>
        <v>0</v>
      </c>
    </row>
    <row r="79" spans="1:7" x14ac:dyDescent="0.2">
      <c r="A79" s="19" t="s">
        <v>5</v>
      </c>
      <c r="B79" s="20">
        <f>IF(B10=0,0,IF(B10=5,9,IF(B10=6,5)))</f>
        <v>0</v>
      </c>
      <c r="C79" s="21">
        <f>-B79*B75</f>
        <v>0</v>
      </c>
      <c r="E79" s="19" t="s">
        <v>5</v>
      </c>
      <c r="F79" s="20">
        <f>IF(B10=0,0,IF(B10=5,8,IF(B10=6,4)))</f>
        <v>0</v>
      </c>
      <c r="G79" s="21">
        <f>-F79*F75</f>
        <v>0</v>
      </c>
    </row>
    <row r="80" spans="1:7" x14ac:dyDescent="0.2">
      <c r="A80" s="30" t="s">
        <v>6</v>
      </c>
      <c r="B80" s="20">
        <v>1</v>
      </c>
      <c r="C80" s="21">
        <f>-B80*B75</f>
        <v>0</v>
      </c>
      <c r="E80" s="19" t="s">
        <v>6</v>
      </c>
      <c r="F80" s="20">
        <v>2</v>
      </c>
      <c r="G80" s="21">
        <f>-F80*F75</f>
        <v>0</v>
      </c>
    </row>
    <row r="81" spans="1:7" x14ac:dyDescent="0.2">
      <c r="A81" s="11" t="s">
        <v>17</v>
      </c>
      <c r="B81" s="13">
        <f>B78-B79-B80</f>
        <v>29</v>
      </c>
      <c r="C81" s="13">
        <f>SUM(C78:C80)</f>
        <v>0</v>
      </c>
      <c r="E81" s="12" t="s">
        <v>18</v>
      </c>
      <c r="F81" s="13">
        <f>F78-F79-F80</f>
        <v>29</v>
      </c>
      <c r="G81" s="13">
        <f>SUM(G78:G80)</f>
        <v>0</v>
      </c>
    </row>
    <row r="82" spans="1:7" x14ac:dyDescent="0.2">
      <c r="A82" s="22" t="s">
        <v>32</v>
      </c>
      <c r="B82" s="23"/>
      <c r="C82" s="24">
        <f>CEILING(C81,0.5)</f>
        <v>0</v>
      </c>
      <c r="E82" s="22" t="s">
        <v>34</v>
      </c>
      <c r="F82" s="23"/>
      <c r="G82" s="24">
        <f>CEILING(G81,0.5)</f>
        <v>0</v>
      </c>
    </row>
    <row r="85" spans="1:7" x14ac:dyDescent="0.2">
      <c r="A85" s="31" t="s">
        <v>47</v>
      </c>
      <c r="B85" s="12" t="s">
        <v>49</v>
      </c>
      <c r="C85" s="34"/>
      <c r="D85" s="32"/>
      <c r="E85" s="32"/>
      <c r="F85" s="32"/>
      <c r="G85" s="33"/>
    </row>
    <row r="86" spans="1:7" x14ac:dyDescent="0.2">
      <c r="B86" s="11" t="s">
        <v>50</v>
      </c>
      <c r="C86" s="34"/>
      <c r="D86" s="32"/>
      <c r="E86" s="32"/>
      <c r="F86" s="32"/>
      <c r="G86" s="33"/>
    </row>
    <row r="90" spans="1:7" ht="35.4" x14ac:dyDescent="0.55000000000000004">
      <c r="A90" s="36" t="e" vm="1">
        <v>#VALUE!</v>
      </c>
    </row>
  </sheetData>
  <sheetProtection algorithmName="SHA-512" hashValue="Em5pJ5MkXCMjTYK2BEK2OuihQd1NmWgSFx6OkzzbBERp959bgT+PXGnnzqvkcemR6rvPWjatBbudqQYKFfpCMQ==" saltValue="wsalHuNF3t5cnRK72YO+iA==" spinCount="100000" sheet="1" objects="1" scenarios="1"/>
  <dataValidations count="1">
    <dataValidation type="list" allowBlank="1" showInputMessage="1" showErrorMessage="1" sqref="B10" xr:uid="{1B825043-D886-4820-BA40-9A5B1A242747}">
      <formula1>$L$7:$L$10</formula1>
    </dataValidation>
  </dataValidations>
  <pageMargins left="0.25" right="0.25" top="0.75" bottom="0.75" header="0.3" footer="0.3"/>
  <pageSetup paperSize="9" scale="61" fitToWidth="0" orientation="portrait" r:id="rId1"/>
  <headerFooter>
    <oddHeader xml:space="preserve">&amp;L&amp;"Verdana,Fed"&amp;10Overenskomsten for gravermedhjælpere ved landsbykirkegård  - Beregning af normtid pr. måned for 2024&amp;"Verdana,Normal"&amp;10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cf3f404-beae-4535-aad0-8deae63ef49f" xsi:nil="true"/>
    <lcf76f155ced4ddcb4097134ff3c332f xmlns="0e6a6943-c6fd-43a2-9abd-20783a7f3ed7">
      <Terms xmlns="http://schemas.microsoft.com/office/infopath/2007/PartnerControls"/>
    </lcf76f155ced4ddcb4097134ff3c332f>
    <Bem_x00e6_rkninger xmlns="0e6a6943-c6fd-43a2-9abd-20783a7f3ed7" xsi:nil="true"/>
    <Notat xmlns="0e6a6943-c6fd-43a2-9abd-20783a7f3ed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6857709654CB419B43C71047741246" ma:contentTypeVersion="18" ma:contentTypeDescription="Opret et nyt dokument." ma:contentTypeScope="" ma:versionID="537b9fa207e8226c16f10060c82f5a41">
  <xsd:schema xmlns:xsd="http://www.w3.org/2001/XMLSchema" xmlns:xs="http://www.w3.org/2001/XMLSchema" xmlns:p="http://schemas.microsoft.com/office/2006/metadata/properties" xmlns:ns2="0e6a6943-c6fd-43a2-9abd-20783a7f3ed7" xmlns:ns3="9cf3f404-beae-4535-aad0-8deae63ef49f" targetNamespace="http://schemas.microsoft.com/office/2006/metadata/properties" ma:root="true" ma:fieldsID="e885bf12ad27efcf528fea737229b34e" ns2:_="" ns3:_="">
    <xsd:import namespace="0e6a6943-c6fd-43a2-9abd-20783a7f3ed7"/>
    <xsd:import namespace="9cf3f404-beae-4535-aad0-8deae63ef4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Bem_x00e6_rkninge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Notat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6a6943-c6fd-43a2-9abd-20783a7f3e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Bem_x00e6_rkninger" ma:index="10" nillable="true" ma:displayName="OK/Aftale nr. " ma:format="Dropdown" ma:internalName="Bem_x00e6_rkninger">
      <xsd:simpleType>
        <xsd:restriction base="dms:Note">
          <xsd:maxLength value="255"/>
        </xsd:restriction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Billedmærker" ma:readOnly="false" ma:fieldId="{5cf76f15-5ced-4ddc-b409-7134ff3c332f}" ma:taxonomyMulti="true" ma:sspId="876792c4-34d4-452b-94d4-85e8393eea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Notat" ma:index="24" nillable="true" ma:displayName="Notat" ma:format="Dropdown" ma:internalName="Notat">
      <xsd:simpleType>
        <xsd:restriction base="dms:Note">
          <xsd:maxLength value="255"/>
        </xsd:restriction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f3f404-beae-4535-aad0-8deae63ef49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e12cf79b-a392-453f-96c4-6f6934fb4a30}" ma:internalName="TaxCatchAll" ma:showField="CatchAllData" ma:web="9cf3f404-beae-4535-aad0-8deae63ef4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604D15-1E74-44AC-9BEB-DCEA8D90A0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66E5B8-AAA2-43E3-AB6B-4C37C224DFA6}">
  <ds:schemaRefs>
    <ds:schemaRef ds:uri="http://www.w3.org/XML/1998/namespace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terms/"/>
    <ds:schemaRef ds:uri="9cf3f404-beae-4535-aad0-8deae63ef49f"/>
    <ds:schemaRef ds:uri="0e6a6943-c6fd-43a2-9abd-20783a7f3ed7"/>
  </ds:schemaRefs>
</ds:datastoreItem>
</file>

<file path=customXml/itemProps3.xml><?xml version="1.0" encoding="utf-8"?>
<ds:datastoreItem xmlns:ds="http://schemas.openxmlformats.org/officeDocument/2006/customXml" ds:itemID="{0F9F525B-A958-44A8-9AD4-A53FACC7F9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6a6943-c6fd-43a2-9abd-20783a7f3ed7"/>
    <ds:schemaRef ds:uri="9cf3f404-beae-4535-aad0-8deae63ef4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Beregning af normtider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Lone Korsgaard Birkedal, Den Offentlige Gruppe</dc:creator>
  <cp:keywords/>
  <dc:description/>
  <cp:lastModifiedBy>Lone Korsgaard Birkedal, Den Offentlige Gruppe</cp:lastModifiedBy>
  <cp:revision/>
  <cp:lastPrinted>2025-02-21T16:48:56Z</cp:lastPrinted>
  <dcterms:created xsi:type="dcterms:W3CDTF">2024-01-27T11:13:15Z</dcterms:created>
  <dcterms:modified xsi:type="dcterms:W3CDTF">2025-03-01T16:12:25Z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0x010100D06857709654CB419B43C71047741246</vt:lpwstr>
  </property>
  <property fmtid="{D5CDD505-2E9C-101B-9397-08002B2CF9AE}" pid="3" name="MediaServiceImageTags">
    <vt:lpwstr/>
  </property>
</Properties>
</file>